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500" activeTab="1"/>
  </bookViews>
  <sheets>
    <sheet name="přepravní VZOR" sheetId="1" r:id="rId1"/>
    <sheet name="přepravní doklad k vyplnění" sheetId="2" r:id="rId2"/>
  </sheets>
  <definedNames>
    <definedName name="data" localSheetId="1">'přepravní doklad k vyplnění'!$B$40:$D$58</definedName>
    <definedName name="data">'přepravní VZOR'!$B$23:$D$41</definedName>
    <definedName name="_xlnm.Print_Area" localSheetId="1">'přepravní doklad k vyplnění'!$B$1:$F$27</definedName>
    <definedName name="_xlnm.Print_Area" localSheetId="0">'přepravní VZOR'!$B$1:$F$20</definedName>
    <definedName name="vyrobek" localSheetId="1">'přepravní doklad k vyplnění'!$B$40:$B$58</definedName>
    <definedName name="vyrobek">'přepravní VZOR'!$B$23:$B$41</definedName>
  </definedNames>
  <calcPr fullCalcOnLoad="1"/>
</workbook>
</file>

<file path=xl/sharedStrings.xml><?xml version="1.0" encoding="utf-8"?>
<sst xmlns="http://schemas.openxmlformats.org/spreadsheetml/2006/main" count="134" uniqueCount="43">
  <si>
    <t>Přepravní doklad dle 5.4.1.1 ADR</t>
  </si>
  <si>
    <t>Odesílatel:</t>
  </si>
  <si>
    <t>Místo nakládky:</t>
  </si>
  <si>
    <t>Příjemce:</t>
  </si>
  <si>
    <t>Místo vykládky:</t>
  </si>
  <si>
    <t>Název výrobku</t>
  </si>
  <si>
    <t>Popis nebezpečné věci</t>
  </si>
  <si>
    <t>Popis kusů</t>
  </si>
  <si>
    <t>Počet kusů</t>
  </si>
  <si>
    <t>Celkové množství</t>
  </si>
  <si>
    <t>p.k.</t>
  </si>
  <si>
    <t>líh</t>
  </si>
  <si>
    <t>kanystr</t>
  </si>
  <si>
    <t>UN 1046 HELIUM, STLAČENÉ</t>
  </si>
  <si>
    <t>-</t>
  </si>
  <si>
    <t>množství bodů po přepočtu</t>
  </si>
  <si>
    <t>Celkové množství v přepravní kategorii 2:</t>
  </si>
  <si>
    <t>Celkové množství v přepravní kategorii 3:</t>
  </si>
  <si>
    <t>Celkové množství v přepravní kategorii 4:</t>
  </si>
  <si>
    <t>Celkový počet ADR bodů:</t>
  </si>
  <si>
    <t>Zdroje:</t>
  </si>
  <si>
    <t>pk</t>
  </si>
  <si>
    <t>UN 1170 ETHANOL (ETHYLALKOHOL), 3, II, (D/E)</t>
  </si>
  <si>
    <t>PO_UN 1001 ACETYLÉN, ROZPUŠTĚNÝ</t>
  </si>
  <si>
    <t>PRÁZDNÝ OBAL, 2.1</t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</si>
  <si>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1049 VODÍK, STLAČENÝ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</si>
  <si>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1006 ARGON, STLAČENÝ</t>
    </r>
  </si>
  <si>
    <t>PRÁZDNÝ OBAL, 2.2</t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</si>
  <si>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1002 VZDUCH, STLAČENÝ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</si>
  <si>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1013 OXID UHLIČITÝ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</si>
  <si>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1046 HELIUM, STLAČENÉ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</si>
  <si>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1066 DUSÍK, STLAČENÝ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</si>
  <si>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1956 PLYN STLAČENÝ, J.N. (argon, oxid uhličitý)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</si>
  <si>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1072 KYSLÍK, STLAČENÝ</t>
    </r>
  </si>
  <si>
    <t>PRÁZDNÝ OBAL, 2.2(5.1)</t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</si>
  <si>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1170 ETHANOL (ETHYLALKOHOL) – líh</t>
    </r>
  </si>
  <si>
    <t>PRÁZDNÝ OBAL, 3</t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</si>
  <si>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1208 HEXANY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</si>
  <si>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1219 ISOPROPANOL (ISOPROPYLALKOHOL)</t>
    </r>
  </si>
  <si>
    <r>
      <rPr>
        <i/>
        <sz val="10"/>
        <color indexed="55"/>
        <rFont val="Open Sans"/>
        <family val="2"/>
      </rPr>
      <t>PO_</t>
    </r>
    <r>
      <rPr>
        <i/>
        <sz val="10"/>
        <color indexed="55"/>
        <rFont val="Open Sans"/>
        <family val="2"/>
      </rPr>
      <t>UN 1230 METHANOL</t>
    </r>
  </si>
  <si>
    <t>PRÁZDNÝ OBAL, 3(6.1)</t>
  </si>
  <si>
    <r>
      <rPr>
        <b/>
        <sz val="14"/>
        <color indexed="45"/>
        <rFont val="Open Sans"/>
        <family val="0"/>
      </rPr>
      <t>VZOR</t>
    </r>
    <r>
      <rPr>
        <b/>
        <sz val="14"/>
        <rFont val="Open Sans"/>
        <family val="2"/>
      </rPr>
      <t xml:space="preserve">                               Přepravní doklad dle 5.4.1.1 ADR                                    </t>
    </r>
    <r>
      <rPr>
        <b/>
        <sz val="14"/>
        <color indexed="45"/>
        <rFont val="Open Sans"/>
        <family val="0"/>
      </rPr>
      <t>VZOR</t>
    </r>
  </si>
  <si>
    <t>Česká zemědělská univerzita v Praze Kamýcká 129, 165 00 Praha – Suchdol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</si>
</sst>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litrů&quot;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0"/>
      <name val="Open Sans"/>
      <family val="2"/>
    </font>
    <font>
      <i/>
      <sz val="8"/>
      <name val="Open Sans"/>
      <family val="2"/>
    </font>
    <font>
      <b/>
      <sz val="14"/>
      <name val="Open Sans"/>
      <family val="2"/>
    </font>
    <font>
      <b/>
      <sz val="12"/>
      <name val="Open Sans"/>
      <family val="2"/>
    </font>
    <font>
      <b/>
      <sz val="10"/>
      <name val="Open Sans"/>
      <family val="2"/>
    </font>
    <font>
      <sz val="10"/>
      <color indexed="55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i/>
      <sz val="10"/>
      <color indexed="55"/>
      <name val="Open Sans"/>
      <family val="2"/>
    </font>
    <font>
      <i/>
      <sz val="10"/>
      <name val="Open Sans"/>
      <family val="2"/>
    </font>
    <font>
      <b/>
      <i/>
      <sz val="8"/>
      <name val="Open Sans"/>
      <family val="2"/>
    </font>
    <font>
      <b/>
      <sz val="14"/>
      <color indexed="45"/>
      <name val="Open Sans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2"/>
      <color indexed="55"/>
      <name val="Open Sans"/>
      <family val="0"/>
    </font>
    <font>
      <sz val="12"/>
      <color indexed="55"/>
      <name val="Times New Roman"/>
      <family val="0"/>
    </font>
    <font>
      <sz val="12"/>
      <color indexed="55"/>
      <name val="Open Sans"/>
      <family val="0"/>
    </font>
    <font>
      <b/>
      <sz val="96"/>
      <color indexed="45"/>
      <name val="Times New Roman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Open Sans"/>
      <family val="2"/>
    </font>
    <font>
      <i/>
      <sz val="10"/>
      <color rgb="FF00000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1" fillId="33" borderId="0" xfId="0" applyFont="1" applyFill="1" applyBorder="1" applyAlignment="1">
      <alignment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0</xdr:row>
      <xdr:rowOff>95250</xdr:rowOff>
    </xdr:from>
    <xdr:to>
      <xdr:col>12</xdr:col>
      <xdr:colOff>85725</xdr:colOff>
      <xdr:row>4</xdr:row>
      <xdr:rowOff>247650</xdr:rowOff>
    </xdr:to>
    <xdr:sp>
      <xdr:nvSpPr>
        <xdr:cNvPr id="1" name="CustomShape 1"/>
        <xdr:cNvSpPr>
          <a:spLocks/>
        </xdr:cNvSpPr>
      </xdr:nvSpPr>
      <xdr:spPr>
        <a:xfrm>
          <a:off x="9058275" y="95250"/>
          <a:ext cx="5486400" cy="1371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Postup vyplnění: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- ve sloupci „B“ vyberte název výrobku, následně se doplní popis nebezpečné věci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- ve sloupci „D“ vyberte popis kusu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- doplňte počet kusů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- doplňte celkové množství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- je nutné dále doplnit řádky 2 až 6 (odesílatel, příjemce, ...)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16</xdr:row>
      <xdr:rowOff>514350</xdr:rowOff>
    </xdr:to>
    <xdr:sp fLocksText="0">
      <xdr:nvSpPr>
        <xdr:cNvPr id="2" name="_x005F_x0000_t202" hidden="1"/>
        <xdr:cNvSpPr txBox="1">
          <a:spLocks noChangeArrowheads="1"/>
        </xdr:cNvSpPr>
      </xdr:nvSpPr>
      <xdr:spPr>
        <a:xfrm>
          <a:off x="0" y="0"/>
          <a:ext cx="9525000" cy="578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16</xdr:row>
      <xdr:rowOff>514350</xdr:rowOff>
    </xdr:to>
    <xdr:sp fLocksText="0">
      <xdr:nvSpPr>
        <xdr:cNvPr id="3" name="_x005F_x0000_t202" hidden="1"/>
        <xdr:cNvSpPr txBox="1">
          <a:spLocks noChangeArrowheads="1"/>
        </xdr:cNvSpPr>
      </xdr:nvSpPr>
      <xdr:spPr>
        <a:xfrm>
          <a:off x="0" y="0"/>
          <a:ext cx="9525000" cy="578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16</xdr:row>
      <xdr:rowOff>514350</xdr:rowOff>
    </xdr:to>
    <xdr:sp fLocksText="0">
      <xdr:nvSpPr>
        <xdr:cNvPr id="4" name="_x005F_x0000_t202" hidden="1"/>
        <xdr:cNvSpPr txBox="1">
          <a:spLocks noChangeArrowheads="1"/>
        </xdr:cNvSpPr>
      </xdr:nvSpPr>
      <xdr:spPr>
        <a:xfrm>
          <a:off x="0" y="0"/>
          <a:ext cx="9525000" cy="578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16</xdr:row>
      <xdr:rowOff>514350</xdr:rowOff>
    </xdr:to>
    <xdr:sp fLocksText="0">
      <xdr:nvSpPr>
        <xdr:cNvPr id="5" name="_x005F_x0000_t202" hidden="1"/>
        <xdr:cNvSpPr txBox="1">
          <a:spLocks noChangeArrowheads="1"/>
        </xdr:cNvSpPr>
      </xdr:nvSpPr>
      <xdr:spPr>
        <a:xfrm>
          <a:off x="0" y="0"/>
          <a:ext cx="9525000" cy="578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209550</xdr:colOff>
      <xdr:row>11</xdr:row>
      <xdr:rowOff>0</xdr:rowOff>
    </xdr:from>
    <xdr:ext cx="180975" cy="266700"/>
    <xdr:sp fLocksText="0">
      <xdr:nvSpPr>
        <xdr:cNvPr id="6" name="TextovéPole 2"/>
        <xdr:cNvSpPr txBox="1">
          <a:spLocks noChangeArrowheads="1"/>
        </xdr:cNvSpPr>
      </xdr:nvSpPr>
      <xdr:spPr>
        <a:xfrm>
          <a:off x="12353925" y="403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790575</xdr:colOff>
      <xdr:row>9</xdr:row>
      <xdr:rowOff>171450</xdr:rowOff>
    </xdr:from>
    <xdr:to>
      <xdr:col>2</xdr:col>
      <xdr:colOff>2543175</xdr:colOff>
      <xdr:row>20</xdr:row>
      <xdr:rowOff>104775</xdr:rowOff>
    </xdr:to>
    <xdr:sp>
      <xdr:nvSpPr>
        <xdr:cNvPr id="7" name="TextovéPole 7"/>
        <xdr:cNvSpPr txBox="1">
          <a:spLocks noChangeArrowheads="1"/>
        </xdr:cNvSpPr>
      </xdr:nvSpPr>
      <xdr:spPr>
        <a:xfrm rot="18052721">
          <a:off x="3409950" y="3143250"/>
          <a:ext cx="175260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1" i="0" u="none" baseline="0">
              <a:solidFill>
                <a:srgbClr val="FF6600"/>
              </a:solidFill>
            </a:rPr>
            <a:t>VZOR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U44"/>
  <sheetViews>
    <sheetView zoomScalePageLayoutView="0" workbookViewId="0" topLeftCell="A53">
      <selection activeCell="B4" sqref="B4"/>
    </sheetView>
  </sheetViews>
  <sheetFormatPr defaultColWidth="11.57421875" defaultRowHeight="12.75"/>
  <cols>
    <col min="1" max="1" width="3.421875" style="1" customWidth="1"/>
    <col min="2" max="2" width="35.8515625" style="1" customWidth="1"/>
    <col min="3" max="3" width="45.140625" style="1" customWidth="1"/>
    <col min="4" max="4" width="15.28125" style="2" customWidth="1"/>
    <col min="5" max="6" width="15.28125" style="1" customWidth="1"/>
    <col min="7" max="7" width="11.57421875" style="1" customWidth="1"/>
    <col min="8" max="8" width="28.7109375" style="3" customWidth="1"/>
    <col min="9" max="9" width="11.57421875" style="4" customWidth="1"/>
    <col min="10" max="255" width="11.57421875" style="1" customWidth="1"/>
    <col min="256" max="16384" width="11.57421875" style="5" customWidth="1"/>
  </cols>
  <sheetData>
    <row r="1" spans="2:6" ht="25.5" customHeight="1">
      <c r="B1" s="41" t="s">
        <v>41</v>
      </c>
      <c r="C1" s="42"/>
      <c r="D1" s="42"/>
      <c r="E1" s="42"/>
      <c r="F1" s="42"/>
    </row>
    <row r="2" spans="1:9" s="1" customFormat="1" ht="15" customHeight="1">
      <c r="A2" s="7"/>
      <c r="B2" s="7"/>
      <c r="D2" s="2"/>
      <c r="H2" s="3"/>
      <c r="I2" s="4"/>
    </row>
    <row r="3" spans="2:6" ht="27.75" customHeight="1">
      <c r="B3" s="8" t="s">
        <v>1</v>
      </c>
      <c r="C3" s="43" t="s">
        <v>42</v>
      </c>
      <c r="D3" s="43"/>
      <c r="E3" s="43"/>
      <c r="F3" s="43"/>
    </row>
    <row r="4" spans="2:6" ht="27.75" customHeight="1">
      <c r="B4" s="8" t="s">
        <v>2</v>
      </c>
      <c r="C4" s="43" t="s">
        <v>42</v>
      </c>
      <c r="D4" s="43"/>
      <c r="E4" s="43"/>
      <c r="F4" s="43"/>
    </row>
    <row r="5" spans="2:6" ht="27.75" customHeight="1">
      <c r="B5" s="8" t="s">
        <v>3</v>
      </c>
      <c r="C5" s="43"/>
      <c r="D5" s="43"/>
      <c r="E5" s="43"/>
      <c r="F5" s="43"/>
    </row>
    <row r="6" spans="2:6" ht="27.75" customHeight="1">
      <c r="B6" s="8" t="s">
        <v>4</v>
      </c>
      <c r="C6" s="43"/>
      <c r="D6" s="43"/>
      <c r="E6" s="43"/>
      <c r="F6" s="43"/>
    </row>
    <row r="8" spans="2:8" ht="27.75" customHeight="1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H8" s="3" t="s">
        <v>10</v>
      </c>
    </row>
    <row r="9" spans="1:9" s="1" customFormat="1" ht="42" customHeight="1">
      <c r="A9" s="10">
        <v>1</v>
      </c>
      <c r="B9" s="8" t="s">
        <v>11</v>
      </c>
      <c r="C9" s="11" t="str">
        <f>VLOOKUP(B9,data,2,0)</f>
        <v>UN 1170 ETHANOL (ETHYLALKOHOL), 3, II, (D/E)</v>
      </c>
      <c r="D9" s="10" t="s">
        <v>12</v>
      </c>
      <c r="E9" s="12">
        <v>5</v>
      </c>
      <c r="F9" s="13">
        <v>500</v>
      </c>
      <c r="H9" s="14">
        <f>VLOOKUP(B9,data,3,0)</f>
        <v>2</v>
      </c>
      <c r="I9" s="4"/>
    </row>
    <row r="10" spans="1:8" ht="42" customHeight="1">
      <c r="A10" s="10">
        <v>2</v>
      </c>
      <c r="B10" s="8" t="s">
        <v>13</v>
      </c>
      <c r="C10" s="11" t="e">
        <f>VLOOKUP(B10,data,2,0)</f>
        <v>#N/A</v>
      </c>
      <c r="D10" s="10" t="s">
        <v>14</v>
      </c>
      <c r="E10" s="12"/>
      <c r="F10" s="13"/>
      <c r="H10" s="14" t="e">
        <f>VLOOKUP(B10,data,3,0)</f>
        <v>#N/A</v>
      </c>
    </row>
    <row r="11" spans="1:8" ht="42" customHeight="1">
      <c r="A11" s="10">
        <v>3</v>
      </c>
      <c r="B11" s="8" t="s">
        <v>14</v>
      </c>
      <c r="C11" s="11" t="str">
        <f>VLOOKUP(B11,data,2,0)</f>
        <v>-</v>
      </c>
      <c r="D11" s="10" t="s">
        <v>14</v>
      </c>
      <c r="E11" s="12"/>
      <c r="F11" s="13"/>
      <c r="H11" s="14" t="str">
        <f>VLOOKUP(B11,data,3,0)</f>
        <v>-</v>
      </c>
    </row>
    <row r="12" spans="1:8" ht="54" customHeight="1" hidden="1">
      <c r="A12" s="8">
        <v>9</v>
      </c>
      <c r="B12" s="8"/>
      <c r="C12" s="11" t="e">
        <f>VLOOKUP(B12,$B$24:$E$43,2,)</f>
        <v>#N/A</v>
      </c>
      <c r="D12" s="10"/>
      <c r="E12" s="15"/>
      <c r="F12" s="16" t="e">
        <f>E12*#REF!</f>
        <v>#REF!</v>
      </c>
      <c r="H12" s="14" t="e">
        <f>VLOOKUP(B12,$B$24:$E$43,3,)</f>
        <v>#N/A</v>
      </c>
    </row>
    <row r="13" spans="1:8" ht="54" customHeight="1" hidden="1">
      <c r="A13" s="8">
        <v>10</v>
      </c>
      <c r="B13" s="8"/>
      <c r="C13" s="11" t="e">
        <f>VLOOKUP(B13,$B$24:$E$43,2,)</f>
        <v>#N/A</v>
      </c>
      <c r="D13" s="10"/>
      <c r="E13" s="15"/>
      <c r="F13" s="16" t="e">
        <f>E13*#REF!</f>
        <v>#REF!</v>
      </c>
      <c r="H13" s="14" t="e">
        <f>VLOOKUP(B13,$B$24:$E$43,3,)</f>
        <v>#N/A</v>
      </c>
    </row>
    <row r="14" spans="4:9" s="1" customFormat="1" ht="12.75">
      <c r="D14" s="2"/>
      <c r="F14" s="17"/>
      <c r="H14" s="3"/>
      <c r="I14" s="4"/>
    </row>
    <row r="15" spans="4:9" s="1" customFormat="1" ht="42" customHeight="1">
      <c r="D15" s="2"/>
      <c r="E15" s="10" t="s">
        <v>15</v>
      </c>
      <c r="F15" s="17"/>
      <c r="H15" s="3"/>
      <c r="I15" s="4"/>
    </row>
    <row r="16" spans="2:9" s="1" customFormat="1" ht="42" customHeight="1">
      <c r="B16" s="39" t="s">
        <v>16</v>
      </c>
      <c r="C16" s="39"/>
      <c r="D16" s="18">
        <f>SUMIF(H9:H11,2,F9:F11)</f>
        <v>500</v>
      </c>
      <c r="E16" s="10">
        <f>D16*3</f>
        <v>1500</v>
      </c>
      <c r="H16" s="3"/>
      <c r="I16" s="4"/>
    </row>
    <row r="17" spans="2:9" s="1" customFormat="1" ht="42" customHeight="1">
      <c r="B17" s="39" t="s">
        <v>17</v>
      </c>
      <c r="C17" s="39"/>
      <c r="D17" s="18">
        <f>SUMIF(H9:H11,3,F9:F11)</f>
        <v>0</v>
      </c>
      <c r="E17" s="18">
        <f>D17</f>
        <v>0</v>
      </c>
      <c r="H17" s="3"/>
      <c r="I17" s="4"/>
    </row>
    <row r="18" spans="2:9" s="1" customFormat="1" ht="42" customHeight="1">
      <c r="B18" s="39" t="s">
        <v>18</v>
      </c>
      <c r="C18" s="39"/>
      <c r="D18" s="18">
        <f>SUMIF(H9:H12,4,F9:F12)</f>
        <v>0</v>
      </c>
      <c r="E18" s="18">
        <f>D18*0</f>
        <v>0</v>
      </c>
      <c r="H18" s="3"/>
      <c r="I18" s="4"/>
    </row>
    <row r="19" spans="2:9" s="1" customFormat="1" ht="42" customHeight="1">
      <c r="B19" s="39" t="s">
        <v>19</v>
      </c>
      <c r="C19" s="39"/>
      <c r="D19" s="18">
        <f>E16+E17+E18</f>
        <v>1500</v>
      </c>
      <c r="H19" s="3"/>
      <c r="I19" s="4"/>
    </row>
    <row r="20" spans="2:9" s="1" customFormat="1" ht="42" customHeight="1">
      <c r="B20" s="40" t="str">
        <f>IF(D19&gt;1000,"Přeprava plně dle ADR","Přeprava dle 1.1.3.6 ADR (tzv. podlimitní přeprava)")</f>
        <v>Přeprava plně dle ADR</v>
      </c>
      <c r="C20" s="40"/>
      <c r="D20" s="2"/>
      <c r="H20" s="3"/>
      <c r="I20" s="4"/>
    </row>
    <row r="21" spans="5:9" ht="12.75">
      <c r="E21" s="6"/>
      <c r="F21" s="6"/>
      <c r="G21" s="6"/>
      <c r="H21" s="19"/>
      <c r="I21" s="6"/>
    </row>
    <row r="22" spans="2:10" ht="12.75">
      <c r="B22" s="20" t="s">
        <v>20</v>
      </c>
      <c r="C22" s="21"/>
      <c r="D22" s="22" t="s">
        <v>21</v>
      </c>
      <c r="E22" s="6"/>
      <c r="F22" s="6"/>
      <c r="G22" s="6"/>
      <c r="H22" s="19"/>
      <c r="I22" s="6"/>
      <c r="J22" s="23"/>
    </row>
    <row r="23" spans="1:255" s="32" customFormat="1" ht="54.75" customHeight="1">
      <c r="A23" s="24">
        <v>1</v>
      </c>
      <c r="B23" s="25" t="s">
        <v>14</v>
      </c>
      <c r="C23" s="26" t="s">
        <v>14</v>
      </c>
      <c r="D23" s="27" t="s">
        <v>14</v>
      </c>
      <c r="E23" s="28"/>
      <c r="F23" s="28"/>
      <c r="G23" s="28"/>
      <c r="H23" s="29"/>
      <c r="I23" s="28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32" customFormat="1" ht="54.75" customHeight="1">
      <c r="A24" s="24">
        <v>2</v>
      </c>
      <c r="B24" s="33" t="s">
        <v>11</v>
      </c>
      <c r="C24" s="33" t="s">
        <v>22</v>
      </c>
      <c r="D24" s="34">
        <v>2</v>
      </c>
      <c r="E24" s="28"/>
      <c r="F24" s="28"/>
      <c r="G24" s="28"/>
      <c r="H24" s="29"/>
      <c r="I24" s="28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32" customFormat="1" ht="54.75" customHeight="1">
      <c r="A25" s="24">
        <v>3</v>
      </c>
      <c r="B25" s="33" t="s">
        <v>23</v>
      </c>
      <c r="C25" s="34" t="s">
        <v>24</v>
      </c>
      <c r="D25" s="34">
        <v>4</v>
      </c>
      <c r="E25" s="28"/>
      <c r="F25" s="28"/>
      <c r="G25" s="28"/>
      <c r="H25" s="29"/>
      <c r="I25" s="28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32" customFormat="1" ht="54.75" customHeight="1">
      <c r="A26" s="24">
        <v>4</v>
      </c>
      <c r="B26" s="35" t="s">
        <v>25</v>
      </c>
      <c r="C26" s="34" t="s">
        <v>24</v>
      </c>
      <c r="D26" s="34">
        <v>4</v>
      </c>
      <c r="E26" s="28"/>
      <c r="F26" s="28"/>
      <c r="G26" s="28"/>
      <c r="H26" s="29"/>
      <c r="I26" s="28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32" customFormat="1" ht="54.75" customHeight="1">
      <c r="A27" s="24">
        <v>5</v>
      </c>
      <c r="B27" s="35" t="s">
        <v>26</v>
      </c>
      <c r="C27" s="34" t="s">
        <v>27</v>
      </c>
      <c r="D27" s="34">
        <v>4</v>
      </c>
      <c r="E27" s="28"/>
      <c r="F27" s="28"/>
      <c r="G27" s="28"/>
      <c r="H27" s="29"/>
      <c r="I27" s="28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32" customFormat="1" ht="54.75" customHeight="1">
      <c r="A28" s="24">
        <v>6</v>
      </c>
      <c r="B28" s="35" t="s">
        <v>28</v>
      </c>
      <c r="C28" s="34" t="s">
        <v>27</v>
      </c>
      <c r="D28" s="34">
        <v>4</v>
      </c>
      <c r="E28" s="28"/>
      <c r="F28" s="28"/>
      <c r="G28" s="28"/>
      <c r="H28" s="29"/>
      <c r="I28" s="28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32" customFormat="1" ht="54.75" customHeight="1">
      <c r="A29" s="24">
        <v>7</v>
      </c>
      <c r="B29" s="35" t="s">
        <v>26</v>
      </c>
      <c r="C29" s="34" t="s">
        <v>27</v>
      </c>
      <c r="D29" s="34">
        <v>4</v>
      </c>
      <c r="E29" s="28"/>
      <c r="F29" s="28"/>
      <c r="G29" s="28"/>
      <c r="H29" s="29"/>
      <c r="I29" s="28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32" customFormat="1" ht="54.75" customHeight="1">
      <c r="A30" s="24">
        <v>8</v>
      </c>
      <c r="B30" s="35" t="s">
        <v>29</v>
      </c>
      <c r="C30" s="34" t="s">
        <v>27</v>
      </c>
      <c r="D30" s="34">
        <v>4</v>
      </c>
      <c r="E30" s="28"/>
      <c r="F30" s="28"/>
      <c r="G30" s="28"/>
      <c r="H30" s="29"/>
      <c r="I30" s="28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32" customFormat="1" ht="54.75" customHeight="1">
      <c r="A31" s="24">
        <v>9</v>
      </c>
      <c r="B31" s="35" t="s">
        <v>30</v>
      </c>
      <c r="C31" s="34" t="s">
        <v>27</v>
      </c>
      <c r="D31" s="34">
        <v>4</v>
      </c>
      <c r="E31" s="28"/>
      <c r="F31" s="28"/>
      <c r="G31" s="28"/>
      <c r="H31" s="29"/>
      <c r="I31" s="28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32" customFormat="1" ht="54.75" customHeight="1">
      <c r="A32" s="24">
        <v>10</v>
      </c>
      <c r="B32" s="35" t="s">
        <v>31</v>
      </c>
      <c r="C32" s="34" t="s">
        <v>27</v>
      </c>
      <c r="D32" s="34">
        <v>4</v>
      </c>
      <c r="E32" s="28"/>
      <c r="F32" s="28"/>
      <c r="G32" s="28"/>
      <c r="H32" s="29"/>
      <c r="I32" s="28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32" customFormat="1" ht="54.75" customHeight="1">
      <c r="A33" s="24">
        <v>11</v>
      </c>
      <c r="B33" s="35" t="s">
        <v>32</v>
      </c>
      <c r="C33" s="34" t="s">
        <v>27</v>
      </c>
      <c r="D33" s="34">
        <v>4</v>
      </c>
      <c r="E33" s="28"/>
      <c r="F33" s="28"/>
      <c r="G33" s="28"/>
      <c r="H33" s="29"/>
      <c r="I33" s="28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32" customFormat="1" ht="54.75" customHeight="1">
      <c r="A34" s="24">
        <v>12</v>
      </c>
      <c r="B34" s="35" t="s">
        <v>33</v>
      </c>
      <c r="C34" s="34" t="s">
        <v>34</v>
      </c>
      <c r="D34" s="34">
        <v>4</v>
      </c>
      <c r="E34" s="28"/>
      <c r="F34" s="28"/>
      <c r="G34" s="28"/>
      <c r="H34" s="29"/>
      <c r="I34" s="28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32" customFormat="1" ht="54.75" customHeight="1">
      <c r="A35" s="24">
        <v>13</v>
      </c>
      <c r="B35" s="35" t="s">
        <v>35</v>
      </c>
      <c r="C35" s="34" t="s">
        <v>36</v>
      </c>
      <c r="D35" s="34">
        <v>4</v>
      </c>
      <c r="E35" s="28"/>
      <c r="F35" s="28"/>
      <c r="G35" s="28"/>
      <c r="H35" s="29"/>
      <c r="I35" s="28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32" customFormat="1" ht="54.75" customHeight="1">
      <c r="A36" s="24">
        <v>14</v>
      </c>
      <c r="B36" s="35" t="s">
        <v>37</v>
      </c>
      <c r="C36" s="34" t="s">
        <v>36</v>
      </c>
      <c r="D36" s="34">
        <v>4</v>
      </c>
      <c r="E36" s="28"/>
      <c r="F36" s="28"/>
      <c r="G36" s="28"/>
      <c r="H36" s="29"/>
      <c r="I36" s="28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2" customFormat="1" ht="54.75" customHeight="1">
      <c r="A37" s="24">
        <v>15</v>
      </c>
      <c r="B37" s="35" t="s">
        <v>38</v>
      </c>
      <c r="C37" s="34" t="s">
        <v>36</v>
      </c>
      <c r="D37" s="34">
        <v>4</v>
      </c>
      <c r="E37" s="28"/>
      <c r="F37" s="28"/>
      <c r="G37" s="28"/>
      <c r="H37" s="29"/>
      <c r="I37" s="28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2" customFormat="1" ht="54.75" customHeight="1">
      <c r="A38" s="24">
        <v>16</v>
      </c>
      <c r="B38" s="35" t="s">
        <v>35</v>
      </c>
      <c r="C38" s="34" t="s">
        <v>36</v>
      </c>
      <c r="D38" s="34">
        <v>4</v>
      </c>
      <c r="E38" s="28"/>
      <c r="F38" s="28"/>
      <c r="G38" s="28"/>
      <c r="H38" s="29"/>
      <c r="I38" s="28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2" customFormat="1" ht="54.75" customHeight="1">
      <c r="A39" s="24">
        <v>17</v>
      </c>
      <c r="B39" s="35" t="s">
        <v>39</v>
      </c>
      <c r="C39" s="34" t="s">
        <v>40</v>
      </c>
      <c r="D39" s="34">
        <v>4</v>
      </c>
      <c r="E39" s="28"/>
      <c r="F39" s="28"/>
      <c r="G39" s="28"/>
      <c r="H39" s="29"/>
      <c r="I39" s="28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2" customFormat="1" ht="54.75" customHeight="1">
      <c r="A40" s="24">
        <v>18</v>
      </c>
      <c r="B40" s="33"/>
      <c r="C40" s="33"/>
      <c r="D40" s="34"/>
      <c r="E40" s="28"/>
      <c r="F40" s="28"/>
      <c r="G40" s="28"/>
      <c r="H40" s="29"/>
      <c r="I40" s="28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2" customFormat="1" ht="54.75" customHeight="1">
      <c r="A41" s="24">
        <v>19</v>
      </c>
      <c r="B41" s="36"/>
      <c r="C41" s="36"/>
      <c r="D41" s="37"/>
      <c r="E41" s="28"/>
      <c r="F41" s="28"/>
      <c r="G41" s="28"/>
      <c r="H41" s="29"/>
      <c r="I41" s="28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2:10" ht="12.75">
      <c r="B42" s="38">
        <v>1</v>
      </c>
      <c r="C42" s="38">
        <v>2</v>
      </c>
      <c r="D42" s="38">
        <v>3</v>
      </c>
      <c r="E42" s="6"/>
      <c r="F42" s="6"/>
      <c r="G42" s="6"/>
      <c r="H42" s="19"/>
      <c r="I42" s="6"/>
      <c r="J42" s="23"/>
    </row>
    <row r="43" spans="5:9" ht="12.75">
      <c r="E43" s="6"/>
      <c r="F43" s="6"/>
      <c r="G43" s="6"/>
      <c r="H43" s="19"/>
      <c r="I43" s="6"/>
    </row>
    <row r="44" spans="5:9" ht="12.75">
      <c r="E44" s="6"/>
      <c r="F44" s="6"/>
      <c r="G44" s="6"/>
      <c r="H44" s="19"/>
      <c r="I44" s="6"/>
    </row>
  </sheetData>
  <sheetProtection/>
  <mergeCells count="10">
    <mergeCell ref="B1:F1"/>
    <mergeCell ref="C3:F3"/>
    <mergeCell ref="C4:F4"/>
    <mergeCell ref="C5:F5"/>
    <mergeCell ref="C6:F6"/>
    <mergeCell ref="B16:C16"/>
    <mergeCell ref="B17:C17"/>
    <mergeCell ref="B18:C18"/>
    <mergeCell ref="B19:C19"/>
    <mergeCell ref="B20:C20"/>
  </mergeCells>
  <dataValidations count="5">
    <dataValidation type="list" operator="equal" allowBlank="1" sqref="D12:D13">
      <formula1>"-,sud/drum,kanystr/jerricans,bedna/box"</formula1>
    </dataValidation>
    <dataValidation type="list" operator="equal" allowBlank="1" showErrorMessage="1" sqref="B9:B11">
      <formula1>vyrobek</formula1>
    </dataValidation>
    <dataValidation type="list" operator="equal" allowBlank="1" sqref="D9:D11">
      <formula1>"-,sud,kanystr,bedna,láhev,"</formula1>
    </dataValidation>
    <dataValidation operator="equal" allowBlank="1" sqref="C9:C13">
      <formula1>#NAME?</formula1>
    </dataValidation>
    <dataValidation operator="equal" sqref="F9:F13">
      <formula1>0</formula1>
    </dataValidation>
  </dataValidations>
  <printOptions/>
  <pageMargins left="0.3937007874015748" right="0.3937007874015748" top="0.35433070866141736" bottom="0.5118110236220472" header="0.5118110236220472" footer="0.3937007874015748"/>
  <pageSetup firstPageNumber="1" useFirstPageNumber="1" fitToHeight="1" fitToWidth="1" horizontalDpi="300" verticalDpi="300" orientation="portrait" paperSize="9" scale="76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61"/>
  <sheetViews>
    <sheetView tabSelected="1" zoomScalePageLayoutView="0" workbookViewId="0" topLeftCell="A1">
      <selection activeCell="C4" sqref="C4:F4"/>
    </sheetView>
  </sheetViews>
  <sheetFormatPr defaultColWidth="11.57421875" defaultRowHeight="12.75"/>
  <cols>
    <col min="1" max="1" width="3.421875" style="1" customWidth="1"/>
    <col min="2" max="2" width="35.8515625" style="1" customWidth="1"/>
    <col min="3" max="3" width="45.140625" style="1" customWidth="1"/>
    <col min="4" max="4" width="15.28125" style="2" customWidth="1"/>
    <col min="5" max="6" width="15.28125" style="1" customWidth="1"/>
    <col min="7" max="7" width="11.57421875" style="1" customWidth="1"/>
    <col min="8" max="8" width="28.7109375" style="3" customWidth="1"/>
    <col min="9" max="9" width="11.57421875" style="4" customWidth="1"/>
    <col min="10" max="255" width="11.57421875" style="1" customWidth="1"/>
    <col min="256" max="16384" width="11.57421875" style="5" customWidth="1"/>
  </cols>
  <sheetData>
    <row r="1" spans="2:6" ht="25.5" customHeight="1">
      <c r="B1" s="42" t="s">
        <v>0</v>
      </c>
      <c r="C1" s="42"/>
      <c r="D1" s="42"/>
      <c r="E1" s="42"/>
      <c r="F1" s="42"/>
    </row>
    <row r="2" spans="1:9" s="1" customFormat="1" ht="15" customHeight="1">
      <c r="A2" s="7"/>
      <c r="B2" s="7"/>
      <c r="D2" s="2"/>
      <c r="H2" s="3"/>
      <c r="I2" s="4"/>
    </row>
    <row r="3" spans="2:6" ht="27.75" customHeight="1">
      <c r="B3" s="11" t="s">
        <v>1</v>
      </c>
      <c r="C3" s="43" t="s">
        <v>42</v>
      </c>
      <c r="D3" s="43"/>
      <c r="E3" s="43"/>
      <c r="F3" s="43"/>
    </row>
    <row r="4" spans="2:6" ht="27.75" customHeight="1">
      <c r="B4" s="11" t="s">
        <v>2</v>
      </c>
      <c r="C4" s="43" t="s">
        <v>42</v>
      </c>
      <c r="D4" s="43"/>
      <c r="E4" s="43"/>
      <c r="F4" s="43"/>
    </row>
    <row r="5" spans="2:6" ht="27.75" customHeight="1">
      <c r="B5" s="11" t="s">
        <v>3</v>
      </c>
      <c r="C5" s="43"/>
      <c r="D5" s="43"/>
      <c r="E5" s="43"/>
      <c r="F5" s="43"/>
    </row>
    <row r="6" spans="2:6" ht="27.75" customHeight="1">
      <c r="B6" s="11" t="s">
        <v>4</v>
      </c>
      <c r="C6" s="43"/>
      <c r="D6" s="43"/>
      <c r="E6" s="43"/>
      <c r="F6" s="43"/>
    </row>
    <row r="8" spans="2:8" ht="27.75" customHeight="1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H8" s="3" t="s">
        <v>10</v>
      </c>
    </row>
    <row r="9" spans="1:9" s="1" customFormat="1" ht="42" customHeight="1">
      <c r="A9" s="10">
        <v>1</v>
      </c>
      <c r="B9" s="11"/>
      <c r="C9" s="11" t="e">
        <f aca="true" t="shared" si="0" ref="C9:C18">VLOOKUP(B9,data,2,0)</f>
        <v>#N/A</v>
      </c>
      <c r="D9" s="10" t="s">
        <v>14</v>
      </c>
      <c r="E9" s="12"/>
      <c r="F9" s="13"/>
      <c r="H9" s="14" t="e">
        <f aca="true" t="shared" si="1" ref="H9:H18">VLOOKUP(B9,data,3,0)</f>
        <v>#N/A</v>
      </c>
      <c r="I9" s="4"/>
    </row>
    <row r="10" spans="1:8" ht="42" customHeight="1">
      <c r="A10" s="10">
        <v>2</v>
      </c>
      <c r="B10" s="11"/>
      <c r="C10" s="11" t="e">
        <f t="shared" si="0"/>
        <v>#N/A</v>
      </c>
      <c r="D10" s="10" t="s">
        <v>14</v>
      </c>
      <c r="E10" s="12"/>
      <c r="F10" s="13"/>
      <c r="H10" s="14" t="e">
        <f t="shared" si="1"/>
        <v>#N/A</v>
      </c>
    </row>
    <row r="11" spans="1:8" ht="42" customHeight="1">
      <c r="A11" s="10">
        <v>3</v>
      </c>
      <c r="B11" s="11" t="s">
        <v>14</v>
      </c>
      <c r="C11" s="11" t="str">
        <f t="shared" si="0"/>
        <v>-</v>
      </c>
      <c r="D11" s="10" t="s">
        <v>14</v>
      </c>
      <c r="E11" s="12"/>
      <c r="F11" s="13"/>
      <c r="H11" s="14" t="str">
        <f t="shared" si="1"/>
        <v>-</v>
      </c>
    </row>
    <row r="12" spans="1:8" ht="42" customHeight="1">
      <c r="A12" s="10">
        <v>4</v>
      </c>
      <c r="B12" s="11" t="s">
        <v>14</v>
      </c>
      <c r="C12" s="11" t="str">
        <f t="shared" si="0"/>
        <v>-</v>
      </c>
      <c r="D12" s="10" t="s">
        <v>14</v>
      </c>
      <c r="E12" s="12"/>
      <c r="F12" s="13"/>
      <c r="H12" s="14" t="str">
        <f t="shared" si="1"/>
        <v>-</v>
      </c>
    </row>
    <row r="13" spans="1:8" ht="42" customHeight="1">
      <c r="A13" s="10">
        <v>5</v>
      </c>
      <c r="B13" s="11" t="s">
        <v>14</v>
      </c>
      <c r="C13" s="11" t="str">
        <f t="shared" si="0"/>
        <v>-</v>
      </c>
      <c r="D13" s="10" t="s">
        <v>14</v>
      </c>
      <c r="E13" s="12"/>
      <c r="F13" s="13"/>
      <c r="H13" s="14" t="str">
        <f t="shared" si="1"/>
        <v>-</v>
      </c>
    </row>
    <row r="14" spans="1:8" ht="42" customHeight="1">
      <c r="A14" s="10">
        <v>6</v>
      </c>
      <c r="B14" s="11" t="s">
        <v>14</v>
      </c>
      <c r="C14" s="11" t="str">
        <f t="shared" si="0"/>
        <v>-</v>
      </c>
      <c r="D14" s="10" t="s">
        <v>14</v>
      </c>
      <c r="E14" s="12"/>
      <c r="F14" s="13"/>
      <c r="H14" s="14" t="str">
        <f t="shared" si="1"/>
        <v>-</v>
      </c>
    </row>
    <row r="15" spans="1:8" ht="42" customHeight="1">
      <c r="A15" s="10">
        <v>7</v>
      </c>
      <c r="B15" s="11" t="s">
        <v>14</v>
      </c>
      <c r="C15" s="11" t="str">
        <f t="shared" si="0"/>
        <v>-</v>
      </c>
      <c r="D15" s="10" t="s">
        <v>14</v>
      </c>
      <c r="E15" s="12"/>
      <c r="F15" s="13"/>
      <c r="H15" s="14" t="str">
        <f t="shared" si="1"/>
        <v>-</v>
      </c>
    </row>
    <row r="16" spans="1:8" ht="42" customHeight="1">
      <c r="A16" s="10">
        <v>8</v>
      </c>
      <c r="B16" s="11" t="s">
        <v>14</v>
      </c>
      <c r="C16" s="11" t="str">
        <f t="shared" si="0"/>
        <v>-</v>
      </c>
      <c r="D16" s="10" t="s">
        <v>14</v>
      </c>
      <c r="E16" s="12"/>
      <c r="F16" s="13"/>
      <c r="H16" s="14" t="str">
        <f t="shared" si="1"/>
        <v>-</v>
      </c>
    </row>
    <row r="17" spans="1:8" ht="42" customHeight="1">
      <c r="A17" s="10">
        <v>9</v>
      </c>
      <c r="B17" s="11" t="s">
        <v>14</v>
      </c>
      <c r="C17" s="11" t="str">
        <f t="shared" si="0"/>
        <v>-</v>
      </c>
      <c r="D17" s="10" t="s">
        <v>14</v>
      </c>
      <c r="E17" s="12"/>
      <c r="F17" s="13"/>
      <c r="H17" s="14" t="str">
        <f t="shared" si="1"/>
        <v>-</v>
      </c>
    </row>
    <row r="18" spans="1:8" ht="42" customHeight="1">
      <c r="A18" s="10">
        <v>10</v>
      </c>
      <c r="B18" s="11" t="s">
        <v>14</v>
      </c>
      <c r="C18" s="11" t="str">
        <f t="shared" si="0"/>
        <v>-</v>
      </c>
      <c r="D18" s="10" t="s">
        <v>14</v>
      </c>
      <c r="E18" s="12"/>
      <c r="F18" s="13"/>
      <c r="H18" s="14" t="str">
        <f t="shared" si="1"/>
        <v>-</v>
      </c>
    </row>
    <row r="19" spans="1:8" ht="54" customHeight="1" hidden="1">
      <c r="A19" s="11">
        <v>9</v>
      </c>
      <c r="B19" s="11"/>
      <c r="C19" s="11" t="e">
        <f>VLOOKUP(B19,$B$41:$E$60,2,)</f>
        <v>#N/A</v>
      </c>
      <c r="D19" s="10"/>
      <c r="E19" s="15"/>
      <c r="F19" s="16" t="e">
        <f>E19*#REF!</f>
        <v>#REF!</v>
      </c>
      <c r="H19" s="14" t="e">
        <f>VLOOKUP(B19,$B$41:$E$60,3,)</f>
        <v>#N/A</v>
      </c>
    </row>
    <row r="20" spans="1:8" ht="54" customHeight="1" hidden="1">
      <c r="A20" s="11">
        <v>10</v>
      </c>
      <c r="B20" s="11"/>
      <c r="C20" s="11" t="e">
        <f>VLOOKUP(B20,$B$41:$E$60,2,)</f>
        <v>#N/A</v>
      </c>
      <c r="D20" s="10"/>
      <c r="E20" s="15"/>
      <c r="F20" s="16" t="e">
        <f>E20*#REF!</f>
        <v>#REF!</v>
      </c>
      <c r="H20" s="14" t="e">
        <f>VLOOKUP(B20,$B$41:$E$60,3,)</f>
        <v>#N/A</v>
      </c>
    </row>
    <row r="21" spans="4:9" s="1" customFormat="1" ht="12.75">
      <c r="D21" s="2"/>
      <c r="F21" s="17"/>
      <c r="H21" s="3"/>
      <c r="I21" s="4"/>
    </row>
    <row r="22" spans="4:9" s="1" customFormat="1" ht="42" customHeight="1">
      <c r="D22" s="2"/>
      <c r="E22" s="10" t="s">
        <v>15</v>
      </c>
      <c r="F22" s="17"/>
      <c r="H22" s="3"/>
      <c r="I22" s="4"/>
    </row>
    <row r="23" spans="2:9" s="1" customFormat="1" ht="42" customHeight="1">
      <c r="B23" s="39" t="s">
        <v>16</v>
      </c>
      <c r="C23" s="39"/>
      <c r="D23" s="18">
        <f>SUMIF(H9:H18,2,F9:F18)</f>
        <v>0</v>
      </c>
      <c r="E23" s="10">
        <f>D23*3</f>
        <v>0</v>
      </c>
      <c r="H23" s="3"/>
      <c r="I23" s="4"/>
    </row>
    <row r="24" spans="2:9" s="1" customFormat="1" ht="42" customHeight="1">
      <c r="B24" s="39" t="s">
        <v>17</v>
      </c>
      <c r="C24" s="39"/>
      <c r="D24" s="18">
        <f>SUMIF(H9:H18,3,F9:F18)</f>
        <v>0</v>
      </c>
      <c r="E24" s="18">
        <f>D24</f>
        <v>0</v>
      </c>
      <c r="H24" s="3"/>
      <c r="I24" s="4"/>
    </row>
    <row r="25" spans="2:9" s="1" customFormat="1" ht="42" customHeight="1">
      <c r="B25" s="39" t="s">
        <v>18</v>
      </c>
      <c r="C25" s="39"/>
      <c r="D25" s="18">
        <f>SUMIF(H9:H19,4,F9:F19)</f>
        <v>0</v>
      </c>
      <c r="E25" s="18">
        <f>D25*0</f>
        <v>0</v>
      </c>
      <c r="H25" s="3"/>
      <c r="I25" s="4"/>
    </row>
    <row r="26" spans="2:9" s="1" customFormat="1" ht="42" customHeight="1">
      <c r="B26" s="39" t="s">
        <v>19</v>
      </c>
      <c r="C26" s="39"/>
      <c r="D26" s="18">
        <f>E23+E24+E25</f>
        <v>0</v>
      </c>
      <c r="H26" s="3"/>
      <c r="I26" s="4"/>
    </row>
    <row r="27" spans="2:9" s="1" customFormat="1" ht="42" customHeight="1">
      <c r="B27" s="40" t="str">
        <f>IF(D26&gt;1000,"Přeprava plně dle ADR","Přeprava dle 1.1.3.6 ADR (tzv. podlimitní přeprava)")</f>
        <v>Přeprava dle 1.1.3.6 ADR (tzv. podlimitní přeprava)</v>
      </c>
      <c r="C27" s="40"/>
      <c r="D27" s="2"/>
      <c r="H27" s="3"/>
      <c r="I27" s="4"/>
    </row>
    <row r="32" spans="5:9" ht="12.75">
      <c r="E32" s="6"/>
      <c r="F32" s="6"/>
      <c r="G32" s="6"/>
      <c r="H32" s="19"/>
      <c r="I32" s="6"/>
    </row>
    <row r="33" spans="5:9" ht="12.75">
      <c r="E33" s="6"/>
      <c r="F33" s="6"/>
      <c r="G33" s="6"/>
      <c r="H33" s="19"/>
      <c r="I33" s="6"/>
    </row>
    <row r="34" spans="5:9" ht="12.75">
      <c r="E34" s="6"/>
      <c r="F34" s="6"/>
      <c r="G34" s="6"/>
      <c r="H34" s="19"/>
      <c r="I34" s="6"/>
    </row>
    <row r="35" spans="5:9" ht="12.75">
      <c r="E35" s="6"/>
      <c r="F35" s="6"/>
      <c r="G35" s="6"/>
      <c r="H35" s="19"/>
      <c r="I35" s="6"/>
    </row>
    <row r="36" spans="5:9" ht="12.75">
      <c r="E36" s="6"/>
      <c r="F36" s="6"/>
      <c r="G36" s="6"/>
      <c r="H36" s="19"/>
      <c r="I36" s="6"/>
    </row>
    <row r="37" spans="5:9" ht="12.75">
      <c r="E37" s="6"/>
      <c r="F37" s="6"/>
      <c r="G37" s="6"/>
      <c r="H37" s="19"/>
      <c r="I37" s="6"/>
    </row>
    <row r="38" spans="5:9" ht="12.75">
      <c r="E38" s="6"/>
      <c r="F38" s="6"/>
      <c r="G38" s="6"/>
      <c r="H38" s="19"/>
      <c r="I38" s="6"/>
    </row>
    <row r="39" spans="2:10" ht="12.75">
      <c r="B39" s="20" t="s">
        <v>20</v>
      </c>
      <c r="C39" s="21"/>
      <c r="D39" s="22" t="s">
        <v>21</v>
      </c>
      <c r="E39" s="6"/>
      <c r="F39" s="6"/>
      <c r="G39" s="6"/>
      <c r="H39" s="19"/>
      <c r="I39" s="6"/>
      <c r="J39" s="23"/>
    </row>
    <row r="40" spans="1:255" s="32" customFormat="1" ht="54.75" customHeight="1">
      <c r="A40" s="24">
        <v>1</v>
      </c>
      <c r="B40" s="25" t="s">
        <v>14</v>
      </c>
      <c r="C40" s="26" t="s">
        <v>14</v>
      </c>
      <c r="D40" s="27" t="s">
        <v>14</v>
      </c>
      <c r="E40" s="28"/>
      <c r="F40" s="28"/>
      <c r="G40" s="28"/>
      <c r="H40" s="29"/>
      <c r="I40" s="28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2" customFormat="1" ht="54.75" customHeight="1">
      <c r="A41" s="24">
        <v>2</v>
      </c>
      <c r="B41" s="33" t="s">
        <v>11</v>
      </c>
      <c r="C41" s="33" t="s">
        <v>22</v>
      </c>
      <c r="D41" s="34">
        <v>2</v>
      </c>
      <c r="E41" s="28"/>
      <c r="F41" s="28"/>
      <c r="G41" s="28"/>
      <c r="H41" s="29"/>
      <c r="I41" s="28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2" customFormat="1" ht="54.75" customHeight="1">
      <c r="A42" s="24">
        <v>3</v>
      </c>
      <c r="B42" s="33" t="s">
        <v>23</v>
      </c>
      <c r="C42" s="34" t="s">
        <v>24</v>
      </c>
      <c r="D42" s="34">
        <v>4</v>
      </c>
      <c r="E42" s="28"/>
      <c r="F42" s="28"/>
      <c r="G42" s="28"/>
      <c r="H42" s="29"/>
      <c r="I42" s="28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2" customFormat="1" ht="54.75" customHeight="1">
      <c r="A43" s="24">
        <v>4</v>
      </c>
      <c r="B43" s="35" t="s">
        <v>25</v>
      </c>
      <c r="C43" s="34" t="s">
        <v>24</v>
      </c>
      <c r="D43" s="34">
        <v>4</v>
      </c>
      <c r="E43" s="28"/>
      <c r="F43" s="28"/>
      <c r="G43" s="28"/>
      <c r="H43" s="29"/>
      <c r="I43" s="28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2" customFormat="1" ht="54.75" customHeight="1">
      <c r="A44" s="24">
        <v>5</v>
      </c>
      <c r="B44" s="35" t="s">
        <v>26</v>
      </c>
      <c r="C44" s="34" t="s">
        <v>27</v>
      </c>
      <c r="D44" s="34">
        <v>4</v>
      </c>
      <c r="E44" s="28"/>
      <c r="F44" s="28"/>
      <c r="G44" s="28"/>
      <c r="H44" s="29"/>
      <c r="I44" s="28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2" customFormat="1" ht="54.75" customHeight="1">
      <c r="A45" s="24">
        <v>6</v>
      </c>
      <c r="B45" s="35" t="s">
        <v>28</v>
      </c>
      <c r="C45" s="34" t="s">
        <v>27</v>
      </c>
      <c r="D45" s="34">
        <v>4</v>
      </c>
      <c r="E45" s="28"/>
      <c r="F45" s="28"/>
      <c r="G45" s="28"/>
      <c r="H45" s="29"/>
      <c r="I45" s="28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2" customFormat="1" ht="54.75" customHeight="1">
      <c r="A46" s="24">
        <v>7</v>
      </c>
      <c r="B46" s="35" t="s">
        <v>26</v>
      </c>
      <c r="C46" s="34" t="s">
        <v>27</v>
      </c>
      <c r="D46" s="34">
        <v>4</v>
      </c>
      <c r="E46" s="28"/>
      <c r="F46" s="28"/>
      <c r="G46" s="28"/>
      <c r="H46" s="29"/>
      <c r="I46" s="28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2" customFormat="1" ht="54.75" customHeight="1">
      <c r="A47" s="24">
        <v>8</v>
      </c>
      <c r="B47" s="35" t="s">
        <v>29</v>
      </c>
      <c r="C47" s="34" t="s">
        <v>27</v>
      </c>
      <c r="D47" s="34">
        <v>4</v>
      </c>
      <c r="E47" s="28"/>
      <c r="F47" s="28"/>
      <c r="G47" s="28"/>
      <c r="H47" s="29"/>
      <c r="I47" s="28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2" customFormat="1" ht="54.75" customHeight="1">
      <c r="A48" s="24">
        <v>9</v>
      </c>
      <c r="B48" s="35" t="s">
        <v>30</v>
      </c>
      <c r="C48" s="34" t="s">
        <v>27</v>
      </c>
      <c r="D48" s="34">
        <v>4</v>
      </c>
      <c r="E48" s="28"/>
      <c r="F48" s="28"/>
      <c r="G48" s="28"/>
      <c r="H48" s="29"/>
      <c r="I48" s="28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2" customFormat="1" ht="54.75" customHeight="1">
      <c r="A49" s="24">
        <v>10</v>
      </c>
      <c r="B49" s="35" t="s">
        <v>31</v>
      </c>
      <c r="C49" s="34" t="s">
        <v>27</v>
      </c>
      <c r="D49" s="34">
        <v>4</v>
      </c>
      <c r="E49" s="28"/>
      <c r="F49" s="28"/>
      <c r="G49" s="28"/>
      <c r="H49" s="29"/>
      <c r="I49" s="28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2" customFormat="1" ht="54.75" customHeight="1">
      <c r="A50" s="24">
        <v>11</v>
      </c>
      <c r="B50" s="35" t="s">
        <v>32</v>
      </c>
      <c r="C50" s="34" t="s">
        <v>27</v>
      </c>
      <c r="D50" s="34">
        <v>4</v>
      </c>
      <c r="E50" s="28"/>
      <c r="F50" s="28"/>
      <c r="G50" s="28"/>
      <c r="H50" s="29"/>
      <c r="I50" s="28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2" customFormat="1" ht="54.75" customHeight="1">
      <c r="A51" s="24">
        <v>12</v>
      </c>
      <c r="B51" s="35" t="s">
        <v>33</v>
      </c>
      <c r="C51" s="34" t="s">
        <v>34</v>
      </c>
      <c r="D51" s="34">
        <v>4</v>
      </c>
      <c r="E51" s="28"/>
      <c r="F51" s="28"/>
      <c r="G51" s="28"/>
      <c r="H51" s="29"/>
      <c r="I51" s="28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2" customFormat="1" ht="54.75" customHeight="1">
      <c r="A52" s="24">
        <v>13</v>
      </c>
      <c r="B52" s="35" t="s">
        <v>35</v>
      </c>
      <c r="C52" s="34" t="s">
        <v>36</v>
      </c>
      <c r="D52" s="34">
        <v>4</v>
      </c>
      <c r="E52" s="28"/>
      <c r="F52" s="28"/>
      <c r="G52" s="28"/>
      <c r="H52" s="29"/>
      <c r="I52" s="28"/>
      <c r="J52" s="3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2" customFormat="1" ht="54.75" customHeight="1">
      <c r="A53" s="24">
        <v>14</v>
      </c>
      <c r="B53" s="35" t="s">
        <v>37</v>
      </c>
      <c r="C53" s="34" t="s">
        <v>36</v>
      </c>
      <c r="D53" s="34">
        <v>4</v>
      </c>
      <c r="E53" s="28"/>
      <c r="F53" s="28"/>
      <c r="G53" s="28"/>
      <c r="H53" s="29"/>
      <c r="I53" s="28"/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2" customFormat="1" ht="54.75" customHeight="1">
      <c r="A54" s="24">
        <v>15</v>
      </c>
      <c r="B54" s="35" t="s">
        <v>38</v>
      </c>
      <c r="C54" s="34" t="s">
        <v>36</v>
      </c>
      <c r="D54" s="34">
        <v>4</v>
      </c>
      <c r="E54" s="28"/>
      <c r="F54" s="28"/>
      <c r="G54" s="28"/>
      <c r="H54" s="29"/>
      <c r="I54" s="28"/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2" customFormat="1" ht="54.75" customHeight="1">
      <c r="A55" s="24">
        <v>16</v>
      </c>
      <c r="B55" s="35" t="s">
        <v>35</v>
      </c>
      <c r="C55" s="34" t="s">
        <v>36</v>
      </c>
      <c r="D55" s="34">
        <v>4</v>
      </c>
      <c r="E55" s="28"/>
      <c r="F55" s="28"/>
      <c r="G55" s="28"/>
      <c r="H55" s="29"/>
      <c r="I55" s="28"/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2" customFormat="1" ht="54.75" customHeight="1">
      <c r="A56" s="24">
        <v>17</v>
      </c>
      <c r="B56" s="35" t="s">
        <v>39</v>
      </c>
      <c r="C56" s="34" t="s">
        <v>40</v>
      </c>
      <c r="D56" s="34">
        <v>4</v>
      </c>
      <c r="E56" s="28"/>
      <c r="F56" s="28"/>
      <c r="G56" s="28"/>
      <c r="H56" s="29"/>
      <c r="I56" s="28"/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2" customFormat="1" ht="54.75" customHeight="1">
      <c r="A57" s="24">
        <v>18</v>
      </c>
      <c r="B57" s="33"/>
      <c r="C57" s="33"/>
      <c r="D57" s="34"/>
      <c r="E57" s="28"/>
      <c r="F57" s="28"/>
      <c r="G57" s="28"/>
      <c r="H57" s="29"/>
      <c r="I57" s="28"/>
      <c r="J57" s="3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2" customFormat="1" ht="54.75" customHeight="1">
      <c r="A58" s="24">
        <v>19</v>
      </c>
      <c r="B58" s="36"/>
      <c r="C58" s="36"/>
      <c r="D58" s="37"/>
      <c r="E58" s="28"/>
      <c r="F58" s="28"/>
      <c r="G58" s="28"/>
      <c r="H58" s="29"/>
      <c r="I58" s="28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2:10" ht="12.75">
      <c r="B59" s="38">
        <v>1</v>
      </c>
      <c r="C59" s="38">
        <v>2</v>
      </c>
      <c r="D59" s="38">
        <v>3</v>
      </c>
      <c r="E59" s="6"/>
      <c r="F59" s="6"/>
      <c r="G59" s="6"/>
      <c r="H59" s="19"/>
      <c r="I59" s="6"/>
      <c r="J59" s="23"/>
    </row>
    <row r="60" spans="5:9" ht="12.75">
      <c r="E60" s="6"/>
      <c r="F60" s="6"/>
      <c r="G60" s="6"/>
      <c r="H60" s="19"/>
      <c r="I60" s="6"/>
    </row>
    <row r="61" spans="5:9" ht="12.75">
      <c r="E61" s="6"/>
      <c r="F61" s="6"/>
      <c r="G61" s="6"/>
      <c r="H61" s="19"/>
      <c r="I61" s="6"/>
    </row>
  </sheetData>
  <sheetProtection/>
  <mergeCells count="10">
    <mergeCell ref="B24:C24"/>
    <mergeCell ref="B25:C25"/>
    <mergeCell ref="B26:C26"/>
    <mergeCell ref="B27:C27"/>
    <mergeCell ref="B1:F1"/>
    <mergeCell ref="C3:F3"/>
    <mergeCell ref="C4:F4"/>
    <mergeCell ref="C5:F5"/>
    <mergeCell ref="C6:F6"/>
    <mergeCell ref="B23:C23"/>
  </mergeCells>
  <dataValidations count="5">
    <dataValidation type="list" operator="equal" allowBlank="1" sqref="D9:D18">
      <formula1>"-,sud,kanystr,bedna,láhev,"</formula1>
    </dataValidation>
    <dataValidation type="list" operator="equal" allowBlank="1" showErrorMessage="1" sqref="B9:B18">
      <formula1>vyrobek</formula1>
    </dataValidation>
    <dataValidation operator="equal" sqref="F9:F20">
      <formula1>0</formula1>
    </dataValidation>
    <dataValidation type="list" operator="equal" allowBlank="1" sqref="D19:D20">
      <formula1>"-,sud/drum,kanystr/jerricans,bedna/box"</formula1>
    </dataValidation>
    <dataValidation operator="equal" allowBlank="1" sqref="C9:C20">
      <formula1>#NAME?</formula1>
    </dataValidation>
  </dataValidations>
  <printOptions/>
  <pageMargins left="0.3937007874015748" right="0.3937007874015748" top="0.35433070866141736" bottom="0.5118110236220472" header="0.5118110236220472" footer="0.3937007874015748"/>
  <pageSetup firstPageNumber="1" useFirstPageNumber="1" fitToHeight="1" fitToWidth="1" horizontalDpi="300" verticalDpi="3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Mádlová Iva</cp:lastModifiedBy>
  <cp:lastPrinted>2020-04-21T14:52:39Z</cp:lastPrinted>
  <dcterms:created xsi:type="dcterms:W3CDTF">2014-03-28T08:48:04Z</dcterms:created>
  <dcterms:modified xsi:type="dcterms:W3CDTF">2021-01-22T12:14:34Z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